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wats\Downloads\"/>
    </mc:Choice>
  </mc:AlternateContent>
  <xr:revisionPtr revIDLastSave="0" documentId="13_ncr:1_{754350BE-901B-465C-91A0-A773CADCE96A}" xr6:coauthVersionLast="47" xr6:coauthVersionMax="47" xr10:uidLastSave="{00000000-0000-0000-0000-000000000000}"/>
  <bookViews>
    <workbookView xWindow="-110" yWindow="-110" windowWidth="19420" windowHeight="11500" activeTab="2" xr2:uid="{00000000-000D-0000-FFFF-FFFF00000000}"/>
  </bookViews>
  <sheets>
    <sheet name="DAC Messenger" sheetId="2" r:id="rId1"/>
    <sheet name="linear feet" sheetId="3" r:id="rId2"/>
    <sheet name="Finding Aid Messenger" sheetId="1" r:id="rId3"/>
  </sheets>
  <definedNames>
    <definedName name="_xlnm.Print_Area" localSheetId="2">'Finding Aid Messenger'!$B$1:$M$13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 l="1"/>
  <c r="C25" i="3"/>
  <c r="B25" i="3"/>
  <c r="B15" i="3"/>
  <c r="B14" i="3"/>
  <c r="B13" i="3"/>
  <c r="B16" i="3" s="1"/>
  <c r="D8" i="3"/>
  <c r="E8" i="3" s="1"/>
  <c r="G8" i="3" s="1"/>
  <c r="C8" i="3"/>
  <c r="B8" i="3"/>
  <c r="D7" i="3"/>
  <c r="C7" i="3"/>
  <c r="B7" i="3"/>
  <c r="E7" i="3" s="1"/>
  <c r="G7" i="3" s="1"/>
  <c r="D6" i="3"/>
  <c r="C6" i="3"/>
  <c r="B6" i="3"/>
  <c r="E25" i="3" l="1"/>
  <c r="E6" i="3"/>
  <c r="G6" i="3" s="1"/>
  <c r="G9" i="3"/>
</calcChain>
</file>

<file path=xl/sharedStrings.xml><?xml version="1.0" encoding="utf-8"?>
<sst xmlns="http://schemas.openxmlformats.org/spreadsheetml/2006/main" count="128" uniqueCount="81">
  <si>
    <t xml:space="preserve"> Accession Number</t>
  </si>
  <si>
    <t>Collection Title</t>
  </si>
  <si>
    <t>Call #</t>
  </si>
  <si>
    <t xml:space="preserve">Series  </t>
  </si>
  <si>
    <t xml:space="preserve">Description </t>
  </si>
  <si>
    <t>Start Date</t>
  </si>
  <si>
    <t>End Date</t>
  </si>
  <si>
    <t>Notes</t>
  </si>
  <si>
    <t>1.2.2.2</t>
  </si>
  <si>
    <t>Francis I Messenger (29 years)</t>
  </si>
  <si>
    <t>Marietta Hayes</t>
  </si>
  <si>
    <t>DAC Rule</t>
  </si>
  <si>
    <t>Simsbury Free Library</t>
  </si>
  <si>
    <t xml:space="preserve">2.3 Collection Level </t>
  </si>
  <si>
    <t>2.4 Date Range</t>
  </si>
  <si>
    <t>2.5 Extent - linear feet</t>
  </si>
  <si>
    <t>2.57 Extent - description</t>
  </si>
  <si>
    <t>2.6 Name of Creator</t>
  </si>
  <si>
    <t>2.7 Administrative/Biograph</t>
  </si>
  <si>
    <t>3.1 Scope and content</t>
  </si>
  <si>
    <t>3.2 System of arrangement</t>
  </si>
  <si>
    <t>4.1 Access</t>
  </si>
  <si>
    <t>4.2 Description Physical Condition/Access</t>
  </si>
  <si>
    <t>4.4 Reproduction</t>
  </si>
  <si>
    <t>4.5 Languages</t>
  </si>
  <si>
    <t>5.1 Custodial History</t>
  </si>
  <si>
    <t>1862 - 1911</t>
  </si>
  <si>
    <t>Horace Henry Messenger (43 yrs.)</t>
  </si>
  <si>
    <t xml:space="preserve">Harlow Messenger (35 yrs.) </t>
  </si>
  <si>
    <t>Lorenzo Messenger  (25 yrs.)</t>
  </si>
  <si>
    <t xml:space="preserve">Eldridge Messenger ( 24 yrs.) </t>
  </si>
  <si>
    <t>Emory F. Messenger (22 yrs.)</t>
  </si>
  <si>
    <t xml:space="preserve">Watson Hayes (19 yrs.) </t>
  </si>
  <si>
    <t xml:space="preserve">Harlow Messenger:  Private, 25 Connecticut Infantry, Company E. He was 35 years old when he began his service. 
&lt;br&gt;
File includes photocopies of his:  Company Muster Rolls;  Company Muster-In Roll; Company Muster-Out Roll &amp;  Returns;  Declaration for Pension (1907); Department of Interior Bureau of Pension Papers, Certificate No. 360636, on Jan 15, 1898; War Department Paper (400792); [Pension] Reissue and approval $20 Month (1907) Duplicate Certificate Papers (1904); Application for New Certificate (May 1904); Surgeon General Office Hospital treatment (Jan 1883); Declaration for Original Invalid Pension; Declaration for Restoration to the Rolls (1887); Declaration for the increase of an invalid pension (1891); Handwritten Personal Statement, May 19, 1884; Affidavit of Claimant Jan, 29, 1886; General Affidavits (7);  Affidavit of Physician.  </t>
  </si>
  <si>
    <t>France I Messenger: Private, Company E, 25th Regiment.  He was 29 years old when he began his service. 
&lt;br&gt;
File includes photocopies of Company Muster Roll; Hospital Muster Roll; U.S. Pension Agency -  Dropped (1890); Declaration for an original invalid pension; Declaration for children under 16 years of age; Death Certificate, Birth Certificates for Children, General Affidavits (5), Proof of disability.</t>
  </si>
  <si>
    <t>Lorenzo Messenger: Private, Company E, 25th Regiment.  He was wounded in the arm during the battle of Irish Bend, St. Mary's Parish, April 14, 1863. 
&lt;br&gt;
File includes: Prisoner of War Record; Wounded record;  Casualty sheet; Muster Roll; Examining Surgeon Certificate; Invalid Pension Form; Bureau of Pension Certificate No. 233881; Marriage certificate; Declaration for Widows Pension;  Death Certificate (1909);  General affidavits (5).</t>
  </si>
  <si>
    <t>Emory F. Messenger, Private, Company K, 25th Regiment Connecticut.
&lt;br&gt;
File includes company muster roll,  declaration for pension, declaration of increase in pension, general affidavit (3), declaration for invalid pension.</t>
  </si>
  <si>
    <r>
      <t xml:space="preserve">Marietta Hayes, Mother of Watson Hayes
File includes: Application for reimbursement, Certificate 461,005; Marriage License; Certificate of Death; Return of a Birth [Certificate of Birth]; Declaration of Guardian for Pension of Children of a Deceased Soldier, Declaration for original pension of a widow - child or children under 16 year of age, surviving [Act written above title] and more.
&lt;br&gt;
</t>
    </r>
    <r>
      <rPr>
        <i/>
        <sz val="11"/>
        <color theme="1"/>
        <rFont val="Calibri"/>
        <family val="2"/>
        <scheme val="minor"/>
      </rPr>
      <t>Documents in this file may be mixed with documents in Watson Hayes' file. Harris F. Messenger is married to Alice Hayes and guardian for Watson Hayes.</t>
    </r>
    <r>
      <rPr>
        <sz val="11"/>
        <color theme="1"/>
        <rFont val="Calibri"/>
        <family val="2"/>
        <scheme val="minor"/>
      </rPr>
      <t xml:space="preserve">
</t>
    </r>
  </si>
  <si>
    <r>
      <t xml:space="preserve">Watson Hayes, Private, Company E, 16th Connecticut Infantry. Taken prisoner on Apr 20, 1864 at Plymouth, N.E. Released, Mar 1865.
 &lt;br&gt;
File includes company descriptive book, company muster rolls, memorandum from prisoner of war records, parole letter record dated March 1, 1865 due to poor health noted as disease of lungs, declaration of recruit, volunteer enlistment document and more.
 &lt;br&gt;
Son of Marietta Messenger, pensioner dropped form, Jun 21, 1911, due to her death on May 1, 1911. Original certificate from the Bureau of Pensions certifying a rate of 12 dollars a month, March 3, 1898 as a special act.  
&lt;br&gt;
</t>
    </r>
    <r>
      <rPr>
        <i/>
        <sz val="11"/>
        <color theme="1"/>
        <rFont val="Calibri"/>
        <family val="2"/>
        <scheme val="minor"/>
      </rPr>
      <t xml:space="preserve">Documents in this file may be mixed with documents in Marietta Hayes' file. Harris F. Messenger is married to Alice Hayes and guardian for Watson Hayes. </t>
    </r>
    <r>
      <rPr>
        <sz val="11"/>
        <color theme="1"/>
        <rFont val="Calibri"/>
        <family val="2"/>
        <scheme val="minor"/>
      </rPr>
      <t xml:space="preserve">
</t>
    </r>
  </si>
  <si>
    <t xml:space="preserve">Horace Henry Messenger: 7th Connecticut Infantry, Company I, He was 43 years old when he began his service.  He was a prisoner, captured May 16 1864, at Drury's Bluff, Died at Camp Sumpter, date of death: Sep 24 1864,  of Scorbutus, Grave #9713. 
 &lt;br&gt;
A. Pension file includes photocopies of his Prisoner of War record, casualty sheet, company descriptive book and company muster roll sheets. Civil War Records. (All photocopies are from Andersonville NHS Civil War Resource File, Georgia.)  
&lt;br&gt;
B. Article: Horace Henry Messenger of Ratlum Mountain, by Nettie Wright Adams in The Lure of the Litchfield Hills, 4 pages. No date. </t>
  </si>
  <si>
    <t xml:space="preserve"> Manuscript Number</t>
  </si>
  <si>
    <t>MS 016</t>
  </si>
  <si>
    <t>LOC</t>
  </si>
  <si>
    <t>ARC</t>
  </si>
  <si>
    <t>Box #</t>
  </si>
  <si>
    <t>Folder #</t>
  </si>
  <si>
    <t>Messenger Family</t>
  </si>
  <si>
    <t>1. Civil War Records
2. Pension Records, Civil War</t>
  </si>
  <si>
    <t xml:space="preserve">2.0 Manuscript # </t>
  </si>
  <si>
    <t>2.1 Accession #</t>
  </si>
  <si>
    <t>2.2 Repository</t>
  </si>
  <si>
    <t>4.6 Finding Aid/Web Notes</t>
  </si>
  <si>
    <t>5.2  SFL Quarterly xref</t>
  </si>
  <si>
    <t>NA</t>
  </si>
  <si>
    <t>The collection is open for research.</t>
  </si>
  <si>
    <t xml:space="preserve">The collection is in good condition. </t>
  </si>
  <si>
    <t xml:space="preserve">Copyright has been transferred to the Simsbury Free Library for materials authored or otherwise produced by the creator(s) of this collection.
Transmission or reproduction of materials protected by U.S. Copyright Law (Title 17, U.S.C) beyond that allowed by fair use requires the written premission of the copyright owners. Works not in the public domain cannot be commercially exploited without permission of the copyright owners. Responsibility for any use rests exclusively with the user. </t>
  </si>
  <si>
    <t>English</t>
  </si>
  <si>
    <t>Sarah Neagoy, Web Finding Aid, Nov 6, 2025</t>
  </si>
  <si>
    <t>Alvin Messenger, Feb 2000</t>
  </si>
  <si>
    <t>Cubic Calculation</t>
  </si>
  <si>
    <t>cubic feet calculation</t>
  </si>
  <si>
    <t>Number of boxes</t>
  </si>
  <si>
    <t>Cubin Feet Calculation</t>
  </si>
  <si>
    <t>W</t>
  </si>
  <si>
    <t>L</t>
  </si>
  <si>
    <t>H</t>
  </si>
  <si>
    <t>(W*L*H)</t>
  </si>
  <si>
    <t>cubic cal*# boxes)</t>
  </si>
  <si>
    <t>Holinger</t>
  </si>
  <si>
    <t>6 newspaper</t>
  </si>
  <si>
    <t>1 flat</t>
  </si>
  <si>
    <t>cubic feet total</t>
  </si>
  <si>
    <t>Linear Feet Calculation</t>
  </si>
  <si>
    <t>linear feet total</t>
  </si>
  <si>
    <t>1 box, 15 1/2" x 10 1/2" x 2 1/2", 8 folders</t>
  </si>
  <si>
    <t>.21 linear feet</t>
  </si>
  <si>
    <t xml:space="preserve">This collection contains 8 files which provide the photocopies of the Civil War records for the following Messenger family members: Horace, Harlow, Francis, Lorenzo, Eldridge, Emory and Watson Hayes.  The proof of pension for Marietta Hayes, Watson Hayes' mother is included as well. </t>
  </si>
  <si>
    <t>Orig. Row#</t>
  </si>
  <si>
    <t>Series 1. Civil War Records</t>
  </si>
  <si>
    <t xml:space="preserve">Series 2. Pension Records, Civil War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</si>
</sst>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sz val="12"/>
      <color theme="1"/>
      <name val="Arial"/>
      <family val="2"/>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wrapText="1"/>
    </xf>
    <xf numFmtId="0" fontId="0" fillId="0" borderId="0" xfId="0" applyAlignment="1">
      <alignment horizontal="center"/>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wrapText="1"/>
    </xf>
    <xf numFmtId="0" fontId="0" fillId="0" borderId="1" xfId="0" applyBorder="1" applyAlignment="1">
      <alignment vertical="top"/>
    </xf>
    <xf numFmtId="0" fontId="0" fillId="0" borderId="1" xfId="0" applyBorder="1" applyAlignment="1">
      <alignment horizontal="center" vertical="top"/>
    </xf>
    <xf numFmtId="0" fontId="0" fillId="0" borderId="1" xfId="0" applyBorder="1" applyAlignment="1">
      <alignment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B2" sqref="B2"/>
    </sheetView>
  </sheetViews>
  <sheetFormatPr defaultRowHeight="14.5" x14ac:dyDescent="0.35"/>
  <cols>
    <col min="1" max="1" width="47.81640625" style="6" customWidth="1"/>
    <col min="2" max="2" width="47.81640625" style="15" customWidth="1"/>
  </cols>
  <sheetData>
    <row r="1" spans="1:2" ht="15.5" x14ac:dyDescent="0.35">
      <c r="A1" s="12" t="s">
        <v>11</v>
      </c>
      <c r="B1" s="13"/>
    </row>
    <row r="2" spans="1:2" ht="15.5" x14ac:dyDescent="0.35">
      <c r="A2" s="12" t="s">
        <v>48</v>
      </c>
      <c r="B2" s="13" t="s">
        <v>41</v>
      </c>
    </row>
    <row r="3" spans="1:2" ht="15.5" x14ac:dyDescent="0.35">
      <c r="A3" s="12" t="s">
        <v>49</v>
      </c>
      <c r="B3" s="13">
        <v>2014.0129999999999</v>
      </c>
    </row>
    <row r="4" spans="1:2" ht="15.5" x14ac:dyDescent="0.35">
      <c r="A4" s="12" t="s">
        <v>50</v>
      </c>
      <c r="B4" s="13" t="s">
        <v>12</v>
      </c>
    </row>
    <row r="5" spans="1:2" ht="15.5" x14ac:dyDescent="0.35">
      <c r="A5" s="12" t="s">
        <v>13</v>
      </c>
      <c r="B5" s="13" t="s">
        <v>46</v>
      </c>
    </row>
    <row r="6" spans="1:2" ht="15.5" x14ac:dyDescent="0.35">
      <c r="A6" s="12" t="s">
        <v>14</v>
      </c>
      <c r="B6" s="13" t="s">
        <v>26</v>
      </c>
    </row>
    <row r="7" spans="1:2" ht="15.5" x14ac:dyDescent="0.35">
      <c r="A7" s="12" t="s">
        <v>15</v>
      </c>
      <c r="B7" s="13" t="s">
        <v>76</v>
      </c>
    </row>
    <row r="8" spans="1:2" ht="15.5" x14ac:dyDescent="0.35">
      <c r="A8" s="12" t="s">
        <v>16</v>
      </c>
      <c r="B8" s="13" t="s">
        <v>75</v>
      </c>
    </row>
    <row r="9" spans="1:2" ht="15.5" x14ac:dyDescent="0.35">
      <c r="A9" s="12" t="s">
        <v>17</v>
      </c>
      <c r="B9" s="13" t="s">
        <v>59</v>
      </c>
    </row>
    <row r="10" spans="1:2" ht="15.5" x14ac:dyDescent="0.35">
      <c r="A10" s="12" t="s">
        <v>18</v>
      </c>
      <c r="B10" s="13" t="s">
        <v>59</v>
      </c>
    </row>
    <row r="11" spans="1:2" ht="108.5" x14ac:dyDescent="0.35">
      <c r="A11" s="12" t="s">
        <v>19</v>
      </c>
      <c r="B11" s="13" t="s">
        <v>77</v>
      </c>
    </row>
    <row r="12" spans="1:2" ht="31" x14ac:dyDescent="0.35">
      <c r="A12" s="12" t="s">
        <v>20</v>
      </c>
      <c r="B12" s="8" t="s">
        <v>47</v>
      </c>
    </row>
    <row r="13" spans="1:2" ht="15.5" x14ac:dyDescent="0.35">
      <c r="A13" s="12" t="s">
        <v>21</v>
      </c>
      <c r="B13" s="13" t="s">
        <v>54</v>
      </c>
    </row>
    <row r="14" spans="1:2" ht="15.5" x14ac:dyDescent="0.35">
      <c r="A14" s="12" t="s">
        <v>22</v>
      </c>
      <c r="B14" s="13" t="s">
        <v>55</v>
      </c>
    </row>
    <row r="15" spans="1:2" ht="201.5" x14ac:dyDescent="0.35">
      <c r="A15" s="12" t="s">
        <v>23</v>
      </c>
      <c r="B15" s="14" t="s">
        <v>56</v>
      </c>
    </row>
    <row r="16" spans="1:2" ht="15.5" x14ac:dyDescent="0.35">
      <c r="A16" s="12" t="s">
        <v>24</v>
      </c>
      <c r="B16" s="14" t="s">
        <v>57</v>
      </c>
    </row>
    <row r="17" spans="1:2" ht="15.5" x14ac:dyDescent="0.35">
      <c r="A17" s="12" t="s">
        <v>51</v>
      </c>
      <c r="B17" s="13" t="s">
        <v>58</v>
      </c>
    </row>
    <row r="18" spans="1:2" ht="15.5" x14ac:dyDescent="0.35">
      <c r="A18" s="12" t="s">
        <v>25</v>
      </c>
      <c r="B18" s="13" t="s">
        <v>59</v>
      </c>
    </row>
    <row r="19" spans="1:2" ht="15.5" x14ac:dyDescent="0.35">
      <c r="A19" s="12" t="s">
        <v>52</v>
      </c>
      <c r="B19" s="13" t="s">
        <v>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5"/>
  <sheetViews>
    <sheetView workbookViewId="0">
      <selection activeCell="E25" sqref="E25"/>
    </sheetView>
  </sheetViews>
  <sheetFormatPr defaultRowHeight="14.5" x14ac:dyDescent="0.35"/>
  <sheetData>
    <row r="2" spans="1:7" x14ac:dyDescent="0.35">
      <c r="A2" t="s">
        <v>60</v>
      </c>
    </row>
    <row r="4" spans="1:7" x14ac:dyDescent="0.35">
      <c r="B4" t="s">
        <v>61</v>
      </c>
      <c r="F4" t="s">
        <v>62</v>
      </c>
      <c r="G4" t="s">
        <v>63</v>
      </c>
    </row>
    <row r="5" spans="1:7" x14ac:dyDescent="0.35">
      <c r="B5" t="s">
        <v>64</v>
      </c>
      <c r="C5" t="s">
        <v>65</v>
      </c>
      <c r="D5" t="s">
        <v>66</v>
      </c>
      <c r="E5" t="s">
        <v>67</v>
      </c>
      <c r="G5" t="s">
        <v>68</v>
      </c>
    </row>
    <row r="6" spans="1:7" x14ac:dyDescent="0.35">
      <c r="A6" t="s">
        <v>69</v>
      </c>
      <c r="B6">
        <f>5/12</f>
        <v>0.41666666666666669</v>
      </c>
      <c r="C6">
        <f>15.5/12</f>
        <v>1.2916666666666667</v>
      </c>
      <c r="D6">
        <f>10.5/12</f>
        <v>0.875</v>
      </c>
      <c r="E6">
        <f>B6*C6*D6</f>
        <v>0.47092013888888895</v>
      </c>
      <c r="F6">
        <v>2</v>
      </c>
      <c r="G6">
        <f>E6*F6</f>
        <v>0.9418402777777779</v>
      </c>
    </row>
    <row r="7" spans="1:7" x14ac:dyDescent="0.35">
      <c r="A7" t="s">
        <v>70</v>
      </c>
      <c r="B7">
        <f>17/12</f>
        <v>1.4166666666666667</v>
      </c>
      <c r="C7">
        <f>21/12</f>
        <v>1.75</v>
      </c>
      <c r="D7">
        <f>3/12</f>
        <v>0.25</v>
      </c>
      <c r="E7">
        <f>B7*C7*D7</f>
        <v>0.61979166666666674</v>
      </c>
      <c r="F7">
        <v>6</v>
      </c>
      <c r="G7">
        <f>E7*F7</f>
        <v>3.7187500000000004</v>
      </c>
    </row>
    <row r="8" spans="1:7" x14ac:dyDescent="0.35">
      <c r="A8" t="s">
        <v>71</v>
      </c>
      <c r="B8">
        <f>11.75/12</f>
        <v>0.97916666666666663</v>
      </c>
      <c r="C8">
        <f>17.5/12</f>
        <v>1.4583333333333333</v>
      </c>
      <c r="D8">
        <f>3/12</f>
        <v>0.25</v>
      </c>
      <c r="E8">
        <f>B8*C8*D8</f>
        <v>0.35698784722222221</v>
      </c>
      <c r="F8">
        <v>1</v>
      </c>
      <c r="G8">
        <f>E8*F8</f>
        <v>0.35698784722222221</v>
      </c>
    </row>
    <row r="9" spans="1:7" x14ac:dyDescent="0.35">
      <c r="A9" t="s">
        <v>72</v>
      </c>
      <c r="G9">
        <f>SUM(G6:G8)</f>
        <v>5.0175781250000009</v>
      </c>
    </row>
    <row r="12" spans="1:7" x14ac:dyDescent="0.35">
      <c r="B12" t="s">
        <v>73</v>
      </c>
    </row>
    <row r="13" spans="1:7" x14ac:dyDescent="0.35">
      <c r="A13" t="s">
        <v>69</v>
      </c>
      <c r="B13">
        <f>(5/12)*2</f>
        <v>0.83333333333333337</v>
      </c>
    </row>
    <row r="14" spans="1:7" x14ac:dyDescent="0.35">
      <c r="A14" t="s">
        <v>70</v>
      </c>
      <c r="B14">
        <f>(17/12)*6</f>
        <v>8.5</v>
      </c>
    </row>
    <row r="15" spans="1:7" x14ac:dyDescent="0.35">
      <c r="A15" t="s">
        <v>71</v>
      </c>
      <c r="B15">
        <f>(11.75/12)*1</f>
        <v>0.97916666666666663</v>
      </c>
    </row>
    <row r="16" spans="1:7" x14ac:dyDescent="0.35">
      <c r="A16" t="s">
        <v>74</v>
      </c>
      <c r="B16">
        <f>SUM(B13:B15)</f>
        <v>10.3125</v>
      </c>
    </row>
    <row r="23" spans="1:5" x14ac:dyDescent="0.35">
      <c r="B23" t="s">
        <v>61</v>
      </c>
    </row>
    <row r="24" spans="1:5" x14ac:dyDescent="0.35">
      <c r="B24" t="s">
        <v>64</v>
      </c>
      <c r="C24" t="s">
        <v>65</v>
      </c>
      <c r="D24" t="s">
        <v>66</v>
      </c>
      <c r="E24" t="s">
        <v>67</v>
      </c>
    </row>
    <row r="25" spans="1:5" x14ac:dyDescent="0.35">
      <c r="A25" t="s">
        <v>69</v>
      </c>
      <c r="B25">
        <f>15.5/12</f>
        <v>1.2916666666666667</v>
      </c>
      <c r="C25">
        <f>10.5/12</f>
        <v>0.875</v>
      </c>
      <c r="D25">
        <f>2.5/12</f>
        <v>0.20833333333333334</v>
      </c>
      <c r="E25">
        <f>B25*C25*D25</f>
        <v>0.23546006944444448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
  <sheetViews>
    <sheetView tabSelected="1" topLeftCell="H9" workbookViewId="0">
      <selection activeCell="I11" sqref="I11"/>
    </sheetView>
  </sheetViews>
  <sheetFormatPr defaultRowHeight="14.5" x14ac:dyDescent="0.35"/>
  <cols>
    <col min="1" max="1" width="15" bestFit="1" customWidth="1"/>
    <col min="2" max="2" width="13.1796875" style="7" customWidth="1"/>
    <col min="3" max="3" width="40.81640625" bestFit="1" customWidth="1"/>
    <col min="4" max="4" width="5.7265625" bestFit="1" customWidth="1"/>
    <col min="5" max="5" width="7.26953125" style="5" bestFit="1" customWidth="1"/>
    <col min="6" max="6" width="5.54296875" style="5" customWidth="1"/>
    <col min="7" max="8" width="6.26953125" style="5" customWidth="1"/>
    <col min="9" max="9" width="27.453125" style="6" bestFit="1" customWidth="1"/>
    <col min="10" max="10" width="30.54296875" style="6" bestFit="1" customWidth="1"/>
    <col min="11" max="11" width="6.81640625" bestFit="1" customWidth="1"/>
    <col min="12" max="12" width="6.7265625" bestFit="1" customWidth="1"/>
    <col min="13" max="13" width="51.81640625" style="4" customWidth="1"/>
  </cols>
  <sheetData>
    <row r="1" spans="1:13" s="3" customFormat="1" ht="45" customHeight="1" x14ac:dyDescent="0.35">
      <c r="A1" s="1" t="s">
        <v>40</v>
      </c>
      <c r="B1" s="1" t="s">
        <v>0</v>
      </c>
      <c r="C1" s="1" t="s">
        <v>1</v>
      </c>
      <c r="D1" s="1" t="s">
        <v>42</v>
      </c>
      <c r="E1" s="1" t="s">
        <v>2</v>
      </c>
      <c r="F1" s="1" t="s">
        <v>44</v>
      </c>
      <c r="G1" s="1" t="s">
        <v>45</v>
      </c>
      <c r="H1" s="1" t="s">
        <v>78</v>
      </c>
      <c r="I1" s="1" t="s">
        <v>3</v>
      </c>
      <c r="J1" s="2" t="s">
        <v>4</v>
      </c>
      <c r="K1" s="1" t="s">
        <v>5</v>
      </c>
      <c r="L1" s="1" t="s">
        <v>6</v>
      </c>
      <c r="M1" s="1" t="s">
        <v>7</v>
      </c>
    </row>
    <row r="2" spans="1:13" ht="217.5" x14ac:dyDescent="0.35">
      <c r="A2" s="10" t="s">
        <v>41</v>
      </c>
      <c r="B2" s="10">
        <v>2014.0129999999999</v>
      </c>
      <c r="C2" s="9" t="s">
        <v>46</v>
      </c>
      <c r="D2" s="9" t="s">
        <v>43</v>
      </c>
      <c r="E2" s="10" t="s">
        <v>8</v>
      </c>
      <c r="F2" s="10">
        <v>1</v>
      </c>
      <c r="G2" s="10">
        <v>1</v>
      </c>
      <c r="H2" s="10">
        <v>1</v>
      </c>
      <c r="I2" s="9" t="s">
        <v>79</v>
      </c>
      <c r="J2" s="9" t="s">
        <v>27</v>
      </c>
      <c r="K2" s="9">
        <v>1863</v>
      </c>
      <c r="L2" s="9"/>
      <c r="M2" s="11" t="s">
        <v>39</v>
      </c>
    </row>
    <row r="3" spans="1:13" ht="232" x14ac:dyDescent="0.35">
      <c r="A3" s="10" t="s">
        <v>41</v>
      </c>
      <c r="B3" s="10">
        <v>2014.0129999999999</v>
      </c>
      <c r="C3" s="9" t="s">
        <v>46</v>
      </c>
      <c r="D3" s="9" t="s">
        <v>43</v>
      </c>
      <c r="E3" s="10" t="s">
        <v>8</v>
      </c>
      <c r="F3" s="10">
        <v>1</v>
      </c>
      <c r="G3" s="10">
        <v>2</v>
      </c>
      <c r="H3" s="10">
        <v>2</v>
      </c>
      <c r="I3" s="9" t="s">
        <v>79</v>
      </c>
      <c r="J3" s="9" t="s">
        <v>28</v>
      </c>
      <c r="K3" s="9">
        <v>1862</v>
      </c>
      <c r="L3" s="9">
        <v>1907</v>
      </c>
      <c r="M3" s="11" t="s">
        <v>33</v>
      </c>
    </row>
    <row r="4" spans="1:13" ht="130.5" x14ac:dyDescent="0.35">
      <c r="A4" s="10" t="s">
        <v>41</v>
      </c>
      <c r="B4" s="10">
        <v>2014.0129999999999</v>
      </c>
      <c r="C4" s="9" t="s">
        <v>46</v>
      </c>
      <c r="D4" s="9" t="s">
        <v>43</v>
      </c>
      <c r="E4" s="10" t="s">
        <v>8</v>
      </c>
      <c r="F4" s="10">
        <v>1</v>
      </c>
      <c r="G4" s="10">
        <v>3</v>
      </c>
      <c r="H4" s="10">
        <v>3</v>
      </c>
      <c r="I4" s="9" t="s">
        <v>79</v>
      </c>
      <c r="J4" s="9" t="s">
        <v>9</v>
      </c>
      <c r="K4" s="9">
        <v>1863</v>
      </c>
      <c r="L4" s="9"/>
      <c r="M4" s="11" t="s">
        <v>34</v>
      </c>
    </row>
    <row r="5" spans="1:13" ht="130.5" x14ac:dyDescent="0.35">
      <c r="A5" s="10" t="s">
        <v>41</v>
      </c>
      <c r="B5" s="10">
        <v>2014.0129999999999</v>
      </c>
      <c r="C5" s="9" t="s">
        <v>46</v>
      </c>
      <c r="D5" s="9" t="s">
        <v>43</v>
      </c>
      <c r="E5" s="10" t="s">
        <v>8</v>
      </c>
      <c r="F5" s="10">
        <v>1</v>
      </c>
      <c r="G5" s="10">
        <v>4</v>
      </c>
      <c r="H5" s="10">
        <v>4</v>
      </c>
      <c r="I5" s="9" t="s">
        <v>79</v>
      </c>
      <c r="J5" s="9" t="s">
        <v>29</v>
      </c>
      <c r="K5" s="9">
        <v>1863</v>
      </c>
      <c r="L5" s="9">
        <v>1909</v>
      </c>
      <c r="M5" s="11" t="s">
        <v>35</v>
      </c>
    </row>
    <row r="6" spans="1:13" x14ac:dyDescent="0.35">
      <c r="A6" s="10" t="s">
        <v>41</v>
      </c>
      <c r="B6" s="10">
        <v>2014.0129999999999</v>
      </c>
      <c r="C6" s="9" t="s">
        <v>46</v>
      </c>
      <c r="D6" s="9" t="s">
        <v>43</v>
      </c>
      <c r="E6" s="10" t="s">
        <v>8</v>
      </c>
      <c r="F6" s="10">
        <v>1</v>
      </c>
      <c r="G6" s="10">
        <v>5</v>
      </c>
      <c r="H6" s="10">
        <v>5</v>
      </c>
      <c r="I6" s="9" t="s">
        <v>79</v>
      </c>
      <c r="J6" s="9" t="s">
        <v>30</v>
      </c>
      <c r="K6" s="9">
        <v>1863</v>
      </c>
      <c r="L6" s="9"/>
      <c r="M6" s="11"/>
    </row>
    <row r="7" spans="1:13" ht="87" x14ac:dyDescent="0.35">
      <c r="A7" s="10" t="s">
        <v>41</v>
      </c>
      <c r="B7" s="10">
        <v>2014.0129999999999</v>
      </c>
      <c r="C7" s="9" t="s">
        <v>46</v>
      </c>
      <c r="D7" s="9" t="s">
        <v>43</v>
      </c>
      <c r="E7" s="10" t="s">
        <v>8</v>
      </c>
      <c r="F7" s="10">
        <v>1</v>
      </c>
      <c r="G7" s="10">
        <v>6</v>
      </c>
      <c r="H7" s="10">
        <v>6</v>
      </c>
      <c r="I7" s="9" t="s">
        <v>79</v>
      </c>
      <c r="J7" s="9" t="s">
        <v>31</v>
      </c>
      <c r="K7" s="9">
        <v>1863</v>
      </c>
      <c r="L7" s="9"/>
      <c r="M7" s="11" t="s">
        <v>36</v>
      </c>
    </row>
    <row r="8" spans="1:13" ht="275.5" x14ac:dyDescent="0.35">
      <c r="A8" s="10" t="s">
        <v>41</v>
      </c>
      <c r="B8" s="10">
        <v>2014.0129999999999</v>
      </c>
      <c r="C8" s="9" t="s">
        <v>46</v>
      </c>
      <c r="D8" s="9" t="s">
        <v>43</v>
      </c>
      <c r="E8" s="10" t="s">
        <v>8</v>
      </c>
      <c r="F8" s="10">
        <v>1</v>
      </c>
      <c r="G8" s="10">
        <v>7</v>
      </c>
      <c r="H8" s="10">
        <v>7</v>
      </c>
      <c r="I8" s="9" t="s">
        <v>79</v>
      </c>
      <c r="J8" s="9" t="s">
        <v>32</v>
      </c>
      <c r="K8" s="9">
        <v>1862</v>
      </c>
      <c r="L8" s="9">
        <v>1898</v>
      </c>
      <c r="M8" s="11" t="s">
        <v>38</v>
      </c>
    </row>
    <row r="9" spans="1:13" ht="174" x14ac:dyDescent="0.35">
      <c r="A9" s="10" t="s">
        <v>41</v>
      </c>
      <c r="B9" s="10">
        <v>2014.0129999999999</v>
      </c>
      <c r="C9" s="9" t="s">
        <v>46</v>
      </c>
      <c r="D9" s="9" t="s">
        <v>43</v>
      </c>
      <c r="E9" s="10" t="s">
        <v>8</v>
      </c>
      <c r="F9" s="10">
        <v>1</v>
      </c>
      <c r="G9" s="10">
        <v>8</v>
      </c>
      <c r="H9" s="10">
        <v>8</v>
      </c>
      <c r="I9" s="9" t="s">
        <v>80</v>
      </c>
      <c r="J9" s="9" t="s">
        <v>10</v>
      </c>
      <c r="K9" s="9">
        <v>1862</v>
      </c>
      <c r="L9" s="9">
        <v>1911</v>
      </c>
      <c r="M9" s="11" t="s">
        <v>37</v>
      </c>
    </row>
    <row r="10" spans="1:13" x14ac:dyDescent="0.35">
      <c r="C10" s="6"/>
      <c r="D10" s="6"/>
      <c r="E10" s="7"/>
      <c r="F10" s="7"/>
      <c r="G10" s="7"/>
      <c r="H10" s="7"/>
      <c r="K10" s="6"/>
      <c r="L10" s="6"/>
    </row>
    <row r="11" spans="1:13" x14ac:dyDescent="0.35">
      <c r="C11" s="6"/>
      <c r="D11" s="6"/>
      <c r="E11" s="7"/>
      <c r="F11" s="7"/>
      <c r="G11" s="7"/>
      <c r="H11" s="7"/>
      <c r="K11" s="6"/>
      <c r="L11" s="6"/>
    </row>
    <row r="12" spans="1:13" x14ac:dyDescent="0.35">
      <c r="C12" s="6"/>
      <c r="D12" s="6"/>
      <c r="E12" s="7"/>
      <c r="F12" s="7"/>
      <c r="G12" s="7"/>
      <c r="H12" s="7"/>
      <c r="K12" s="6"/>
      <c r="L12" s="6"/>
    </row>
    <row r="13" spans="1:13" x14ac:dyDescent="0.35">
      <c r="C13" s="6"/>
      <c r="D13" s="6"/>
      <c r="E13" s="7"/>
      <c r="F13" s="7"/>
      <c r="G13" s="7"/>
      <c r="H13" s="7"/>
      <c r="K13" s="6"/>
      <c r="L13" s="6"/>
    </row>
    <row r="14" spans="1:13" x14ac:dyDescent="0.35">
      <c r="C14" s="6"/>
      <c r="D14" s="6"/>
      <c r="E14" s="7"/>
      <c r="F14" s="7"/>
      <c r="G14" s="7"/>
      <c r="H14" s="7"/>
      <c r="K14" s="6"/>
      <c r="L14" s="6"/>
    </row>
    <row r="15" spans="1:13" x14ac:dyDescent="0.35">
      <c r="C15" s="6"/>
      <c r="D15" s="6"/>
      <c r="E15" s="7"/>
      <c r="F15" s="7"/>
      <c r="G15" s="7"/>
      <c r="H15" s="7"/>
      <c r="K15" s="6"/>
      <c r="L15" s="6"/>
    </row>
    <row r="16" spans="1:13" x14ac:dyDescent="0.35">
      <c r="C16" s="6"/>
      <c r="D16" s="6"/>
      <c r="E16" s="7"/>
      <c r="F16" s="7"/>
      <c r="G16" s="7"/>
      <c r="H16" s="7"/>
      <c r="K16" s="6"/>
      <c r="L16" s="6"/>
    </row>
    <row r="17" spans="3:12" x14ac:dyDescent="0.35">
      <c r="C17" s="6"/>
      <c r="D17" s="6"/>
      <c r="E17" s="7"/>
      <c r="F17" s="7"/>
      <c r="G17" s="7"/>
      <c r="H17" s="7"/>
      <c r="K17" s="6"/>
      <c r="L17" s="6"/>
    </row>
    <row r="18" spans="3:12" x14ac:dyDescent="0.35">
      <c r="C18" s="6"/>
      <c r="D18" s="6"/>
      <c r="E18" s="7"/>
      <c r="F18" s="7"/>
      <c r="G18" s="7"/>
      <c r="H18" s="7"/>
      <c r="K18" s="6"/>
      <c r="L18" s="6"/>
    </row>
    <row r="19" spans="3:12" x14ac:dyDescent="0.35">
      <c r="C19" s="6"/>
      <c r="D19" s="6"/>
      <c r="E19" s="7"/>
      <c r="F19" s="7"/>
      <c r="G19" s="7"/>
      <c r="H19" s="7"/>
      <c r="K19" s="6"/>
      <c r="L19" s="6"/>
    </row>
  </sheetData>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DAC Messenger</vt:lpstr>
      <vt:lpstr>linear feet</vt:lpstr>
      <vt:lpstr>Finding Aid Messenger</vt:lpstr>
      <vt:lpstr>'Finding Aid Messenger'!Print_Area</vt:lpstr>
    </vt:vector>
  </TitlesOfParts>
  <Company>Tech Discounts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dc:creator>
  <cp:lastModifiedBy>Alison Watson Maston</cp:lastModifiedBy>
  <cp:lastPrinted>2021-12-02T22:55:52Z</cp:lastPrinted>
  <dcterms:created xsi:type="dcterms:W3CDTF">2021-12-02T19:52:07Z</dcterms:created>
  <dcterms:modified xsi:type="dcterms:W3CDTF">2025-11-06T21:17:13Z</dcterms:modified>
</cp:coreProperties>
</file>